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490" windowHeight="754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<sst xmlns="http://schemas.openxmlformats.org/spreadsheetml/2006/main" count="356" uniqueCount="248">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</sst>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9">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5</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0.75</v>
      </c>
      <c r="B16" s="102"/>
      <c r="C16" s="103"/>
      <c r="F16" s="32">
        <f>+VALUE(A16)</f>
        <v>0.75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0.16666666666666666</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0.45454545454545453</v>
      </c>
    </row>
    <row r="27" spans="1:6" ht="15">
      <c r="A27" s="29" t="s">
        <v>39</v>
      </c>
      <c r="B27" s="107" t="s">
        <v>40</v>
      </c>
      <c r="C27" s="108"/>
      <c r="F27" s="32">
        <f>+VALUE(A103)</f>
        <v>0.4444444444444444</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0.16666666666666666</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6</v>
      </c>
    </row>
    <row r="84" spans="1:3" ht="30">
      <c r="A84" s="15" t="s">
        <v>137</v>
      </c>
      <c r="B84" s="10" t="s">
        <v>127</v>
      </c>
      <c r="C84" s="79" t="s">
        <v>6</v>
      </c>
    </row>
    <row r="85" spans="1:3" ht="30">
      <c r="A85" s="15" t="s">
        <v>138</v>
      </c>
      <c r="B85" s="10" t="s">
        <v>128</v>
      </c>
      <c r="C85" s="79" t="s">
        <v>5</v>
      </c>
    </row>
    <row r="86" spans="1:3" ht="30">
      <c r="A86" s="15" t="s">
        <v>139</v>
      </c>
      <c r="B86" s="10" t="s">
        <v>129</v>
      </c>
      <c r="C86" s="79" t="s">
        <v>6</v>
      </c>
    </row>
    <row r="87" spans="1:3" ht="30">
      <c r="A87" s="15" t="s">
        <v>140</v>
      </c>
      <c r="B87" s="10" t="s">
        <v>130</v>
      </c>
      <c r="C87" s="79" t="s">
        <v>6</v>
      </c>
    </row>
    <row r="88" spans="1:3" ht="15">
      <c r="A88" s="15" t="s">
        <v>141</v>
      </c>
      <c r="B88" s="10" t="s">
        <v>21</v>
      </c>
      <c r="C88" s="79" t="s">
        <v>5</v>
      </c>
    </row>
    <row r="89" spans="1:3" ht="15">
      <c r="A89" s="15" t="s">
        <v>142</v>
      </c>
      <c r="B89" s="10" t="s">
        <v>131</v>
      </c>
      <c r="C89" s="79" t="s">
        <v>5</v>
      </c>
    </row>
    <row r="90" spans="1:3" ht="30">
      <c r="A90" s="15" t="s">
        <v>143</v>
      </c>
      <c r="B90" s="10" t="s">
        <v>132</v>
      </c>
      <c r="C90" s="79" t="s">
        <v>6</v>
      </c>
    </row>
    <row r="91" spans="1:3" ht="60">
      <c r="A91" s="15" t="s">
        <v>144</v>
      </c>
      <c r="B91" s="10" t="s">
        <v>133</v>
      </c>
      <c r="C91" s="79" t="s">
        <v>6</v>
      </c>
    </row>
    <row r="92" spans="1:3" ht="24.75" customHeight="1">
      <c r="A92" s="101">
        <f>_xlfn.IFERROR((COUNTIF(C81:C91,"Da")+(COUNTIF(C81:C91,"Djelomično")/2))/((COUNTIF(C81:C91,"Da")+COUNTIF(C81:C91,"Ne")+COUNTIF(C81:C91,"Djelomično"))),"Nije primjenjivo")</f>
        <v>0.45454545454545453</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6</v>
      </c>
    </row>
    <row r="102" spans="1:3" ht="15">
      <c r="A102" s="15" t="s">
        <v>171</v>
      </c>
      <c r="B102" s="10" t="s">
        <v>162</v>
      </c>
      <c r="C102" s="79" t="s">
        <v>6</v>
      </c>
    </row>
    <row r="103" spans="1:3" ht="24.75" customHeight="1">
      <c r="A103" s="101">
        <f>_xlfn.IFERROR((COUNTIF(C94:C102,"Da")+(COUNTIF(C94:C102,"Djelomično")/2))/((COUNTIF(C94:C102,"Da")+COUNTIF(C94:C102,"Ne")+COUNTIF(C94:C102,"Djelomično"))),"Nije primjenjivo")</f>
        <v>0.4444444444444444</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0.8201659451659451</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0.75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0.16666666666666666</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0.45454545454545453</v>
      </c>
      <c r="D14" s="81"/>
    </row>
    <row r="15" spans="1:4" s="34" customFormat="1" ht="39.75" customHeight="1">
      <c r="A15" s="44" t="s">
        <v>151</v>
      </c>
      <c r="B15" s="36" t="s">
        <v>152</v>
      </c>
      <c r="C15" s="40">
        <f>+Upitnik!A103</f>
        <v>0.4444444444444444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0.8201659451659451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2023-09-22T07:43:06Z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